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TEXT\2026\Jednostavna nabava_POSTUPCI\Rekonstrukcija nerazvrstane ceste u Kolodvorskoj ulici\"/>
    </mc:Choice>
  </mc:AlternateContent>
  <xr:revisionPtr revIDLastSave="0" documentId="13_ncr:1_{67DA9A41-2420-4547-938A-DA28545005D7}" xr6:coauthVersionLast="47" xr6:coauthVersionMax="47" xr10:uidLastSave="{00000000-0000-0000-0000-000000000000}"/>
  <bookViews>
    <workbookView xWindow="-120" yWindow="-120" windowWidth="29040" windowHeight="16440" activeTab="1" xr2:uid="{09F1A4E1-8E1F-400A-B5F9-8408FF6C0ED6}"/>
  </bookViews>
  <sheets>
    <sheet name="Naslovna" sheetId="3" r:id="rId1"/>
    <sheet name="Troškovnik" sheetId="1" r:id="rId2"/>
    <sheet name="Rekapitulacija" sheetId="2" r:id="rId3"/>
  </sheets>
  <definedNames>
    <definedName name="_xlnm.Print_Area" localSheetId="0">Naslovna!$A$1:$F$44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0" i="1"/>
  <c r="F36" i="1"/>
  <c r="F35" i="1"/>
  <c r="F20" i="1"/>
  <c r="F23" i="1"/>
  <c r="F22" i="1"/>
  <c r="F21" i="1"/>
  <c r="F19" i="1"/>
  <c r="F17" i="1"/>
  <c r="F16" i="1"/>
  <c r="F15" i="1"/>
  <c r="F13" i="1"/>
  <c r="F12" i="1"/>
  <c r="F11" i="1"/>
  <c r="F8" i="1"/>
  <c r="F7" i="1"/>
  <c r="F14" i="1" l="1"/>
  <c r="F9" i="1"/>
  <c r="F6" i="1"/>
  <c r="F18" i="1"/>
  <c r="F34" i="1" l="1"/>
  <c r="F33" i="1"/>
  <c r="F32" i="1"/>
  <c r="F31" i="1"/>
  <c r="F29" i="1" l="1"/>
  <c r="F28" i="1"/>
  <c r="F26" i="1"/>
  <c r="F24" i="1" l="1"/>
  <c r="D11" i="2" s="1"/>
  <c r="D9" i="2"/>
  <c r="D8" i="2"/>
  <c r="D10" i="2"/>
  <c r="D7" i="2" l="1"/>
  <c r="D13" i="2" s="1"/>
  <c r="D14" i="2" s="1"/>
  <c r="D15" i="2" s="1"/>
</calcChain>
</file>

<file path=xl/sharedStrings.xml><?xml version="1.0" encoding="utf-8"?>
<sst xmlns="http://schemas.openxmlformats.org/spreadsheetml/2006/main" count="116" uniqueCount="87">
  <si>
    <t>Opis stavke</t>
  </si>
  <si>
    <t>JM</t>
  </si>
  <si>
    <t>Količina</t>
  </si>
  <si>
    <t>m3</t>
  </si>
  <si>
    <t>kom</t>
  </si>
  <si>
    <t>razdjelna crta</t>
  </si>
  <si>
    <t>iscrtavanje pješačkog prijelaza</t>
  </si>
  <si>
    <t>beton</t>
  </si>
  <si>
    <t>šljunak</t>
  </si>
  <si>
    <t>Jed. Cijena</t>
  </si>
  <si>
    <t>m2</t>
  </si>
  <si>
    <t>A.</t>
  </si>
  <si>
    <t>PRIPREMNI RADOVI</t>
  </si>
  <si>
    <t>m'</t>
  </si>
  <si>
    <t>B</t>
  </si>
  <si>
    <t>ZEMLJANI RADOVI</t>
  </si>
  <si>
    <t>B.1</t>
  </si>
  <si>
    <t>B.2</t>
  </si>
  <si>
    <t>B.3</t>
  </si>
  <si>
    <t>B.4.</t>
  </si>
  <si>
    <t>C.</t>
  </si>
  <si>
    <t>MONTAŽNI RADOVI</t>
  </si>
  <si>
    <t>C.1.</t>
  </si>
  <si>
    <t>C.2.</t>
  </si>
  <si>
    <t>C.3.</t>
  </si>
  <si>
    <t>D.</t>
  </si>
  <si>
    <t>ASFALTERSKI RADOVI</t>
  </si>
  <si>
    <t>D.1</t>
  </si>
  <si>
    <t>D.2</t>
  </si>
  <si>
    <t>D.3.</t>
  </si>
  <si>
    <t>D.4</t>
  </si>
  <si>
    <t>D.5.</t>
  </si>
  <si>
    <t>E.</t>
  </si>
  <si>
    <t>ZAVRŠNI RADOVI</t>
  </si>
  <si>
    <t>E.1.</t>
  </si>
  <si>
    <t>Iscrtavanje horizontalne signalizacije</t>
  </si>
  <si>
    <t>puna crta zaustavljanja</t>
  </si>
  <si>
    <t>E.2.</t>
  </si>
  <si>
    <t xml:space="preserve">asfalt </t>
  </si>
  <si>
    <t xml:space="preserve">zemlja </t>
  </si>
  <si>
    <t>B.</t>
  </si>
  <si>
    <t>UKUPNO :</t>
  </si>
  <si>
    <t>PDV 25%</t>
  </si>
  <si>
    <t>SVEUKUPNO :</t>
  </si>
  <si>
    <t>43226 Veliko Trojstvo</t>
  </si>
  <si>
    <t>Ukupno</t>
  </si>
  <si>
    <t>E.3.</t>
  </si>
  <si>
    <t>E.4.</t>
  </si>
  <si>
    <r>
      <rPr>
        <u/>
        <sz val="11"/>
        <color theme="1"/>
        <rFont val="Aptos Narrow"/>
        <family val="2"/>
        <scheme val="minor"/>
      </rPr>
      <t>Postava betonskih cestovnih rubnjaka</t>
    </r>
    <r>
      <rPr>
        <sz val="11"/>
        <color theme="1"/>
        <rFont val="Aptos Narrow"/>
        <family val="2"/>
        <charset val="238"/>
        <scheme val="minor"/>
      </rPr>
      <t xml:space="preserve">
Nabava, doprema i ugradnja betonskih rubnjaka dim 15x20x100cm na prethodno izvedenu podlogu od betona klase C16/20 . Postavljene rubnjake je potrebno fugirati. U stavku je uključen sav potreban dodatni rad i materijal za potpuno dovršenje rada. Na spoju kolnika i kolnih ulaza te spoja sa pješačkom stazom izvesti polegnuti cestovni rubnjak.</t>
    </r>
  </si>
  <si>
    <r>
      <rPr>
        <u/>
        <sz val="11"/>
        <color theme="1"/>
        <rFont val="Aptos Narrow"/>
        <family val="2"/>
        <scheme val="minor"/>
      </rPr>
      <t>Bitumenizirani nosivi sloj</t>
    </r>
    <r>
      <rPr>
        <sz val="11"/>
        <color theme="1"/>
        <rFont val="Aptos Narrow"/>
        <family val="2"/>
        <charset val="238"/>
        <scheme val="minor"/>
      </rPr>
      <t xml:space="preserve">
Dobava i izvedba bitumeniziranog nosivog asfaltnog sloja AC 22 base  BIT (50/70) AG6 M1, d=6 cm. Sloj se nanosi na prethodno pripremljenu šljunčanu podlogu d=40 cm na mjestima proširenja kolničke konstrukcije, zbijenu do zbijenosti od 80 MN/m2. U cijenu uključiti nabavu, dopremu i ugradnju asfaltnog sloja.</t>
    </r>
  </si>
  <si>
    <r>
      <rPr>
        <u/>
        <sz val="11"/>
        <color theme="1"/>
        <rFont val="Aptos Narrow"/>
        <family val="2"/>
        <scheme val="minor"/>
      </rPr>
      <t>Bitumenizirani površinski sloj</t>
    </r>
    <r>
      <rPr>
        <sz val="11"/>
        <color theme="1"/>
        <rFont val="Aptos Narrow"/>
        <family val="2"/>
        <charset val="238"/>
        <scheme val="minor"/>
      </rPr>
      <t xml:space="preserve">
Dobava i izvedba bitumeniziranog nosivog asfaltnog sloja AC 11 surf, BIT (50/70) AG3 M3, d=4 cm. Sloj se nanosi na pripremljenu podlogu od nosivog sloja asfalta. U cijenu uključiti nabavu, dopremu i ugradnju asfaltnog sloja.</t>
    </r>
  </si>
  <si>
    <r>
      <rPr>
        <u/>
        <sz val="11"/>
        <color theme="1"/>
        <rFont val="Aptos Narrow"/>
        <family val="2"/>
        <scheme val="minor"/>
      </rPr>
      <t>Izrada spoja nove i stare kolničke konstrukcije</t>
    </r>
    <r>
      <rPr>
        <sz val="11"/>
        <color theme="1"/>
        <rFont val="Aptos Narrow"/>
        <family val="2"/>
        <charset val="238"/>
        <scheme val="minor"/>
      </rPr>
      <t xml:space="preserve">
Dobava i izvedba bitumeniziranog nosivog asfaltnog sloja (AC 11 surf)  (d=4 cm na mjestima preasfaltiravanja postojeće kolničke konstrukcije i na mjestima proširenja iste). Sloj se nanosi na prethodno pripremljenu šljunčanu podlogu d=40 cm na mjestima proširenja kolničke konstrukcije, zbijenu do zbijenosti od 80 MN/m2. U cijenu uključiti nabavu, dopremu i ugradnju BNS-a.</t>
    </r>
  </si>
  <si>
    <r>
      <rPr>
        <u/>
        <sz val="11"/>
        <color theme="1"/>
        <rFont val="Aptos Narrow"/>
        <family val="2"/>
        <scheme val="minor"/>
      </rPr>
      <t>Izrada poprečnog spoja nove kolničke konstrukcije s kolnikom cestovno-željezničkog prijelaza</t>
    </r>
    <r>
      <rPr>
        <sz val="11"/>
        <color theme="1"/>
        <rFont val="Aptos Narrow"/>
        <family val="2"/>
        <charset val="238"/>
        <scheme val="minor"/>
      </rPr>
      <t xml:space="preserve">
Stavka obuhvaća izvođenje svih potrebnih radova za kompletnu izradu cestovno-željezničkog prijelaza na mjestu spoja nove prometnice sa željezničkom prugom, uključujući izradu poprečnih spojeva kolničkih konstrukcija prije prijelaza, pripremu podloge, ugradnju prijelaznih elemenata te završnu obradu kolničkih slojeva.</t>
    </r>
  </si>
  <si>
    <r>
      <rPr>
        <u/>
        <sz val="11"/>
        <color theme="1"/>
        <rFont val="Aptos Narrow"/>
        <family val="2"/>
        <scheme val="minor"/>
      </rPr>
      <t>Sanacija kolnih prilaza</t>
    </r>
    <r>
      <rPr>
        <sz val="11"/>
        <color theme="1"/>
        <rFont val="Aptos Narrow"/>
        <family val="2"/>
        <charset val="238"/>
        <scheme val="minor"/>
      </rPr>
      <t xml:space="preserve">
Stavka obuhvaća popravak i dovođenje u prvobitno stanje postojećih klnih prilaza, prosječne širine cca. 4,44 m.</t>
    </r>
  </si>
  <si>
    <r>
      <rPr>
        <u/>
        <sz val="11"/>
        <color theme="1"/>
        <rFont val="Aptos Narrow"/>
        <family val="2"/>
        <scheme val="minor"/>
      </rPr>
      <t>Profiliranje i uređenje cestovnih jaraka</t>
    </r>
    <r>
      <rPr>
        <sz val="11"/>
        <color theme="1"/>
        <rFont val="Aptos Narrow"/>
        <family val="2"/>
        <charset val="238"/>
        <scheme val="minor"/>
      </rPr>
      <t xml:space="preserve">
Strojni iskop, profiliranje (profilnom korpom) i uređenje postojećih cestovnih oborinskih jaraka i obnova jaraka na mjestima gdje trasa kanalizacijskog cjevovoda prolazi preko ili uz jarak, kao i ručno čišćenje cijevnih propusta na mjestima kolnih ulaza. Obnova cestovnog jarka se izvodi nakon polaganja i zatrpavanja cjevovoda. Stavka obuhvaća čišćenje (rezanje grmlja i šiblja, košenje trave, uklanjanje otpadaka), profiliranje do zahtjevnog obrisa, vodeći računa o potrebnim nagibima kako bi se omogućilo otjecanje vode, utovar i odvoz otpada na odlagalište te sav ostali rad, opremu i materijal potreban za potpuno dovršenje stavke .</t>
    </r>
  </si>
  <si>
    <r>
      <rPr>
        <u/>
        <sz val="11"/>
        <color theme="1"/>
        <rFont val="Aptos Narrow"/>
        <family val="2"/>
        <scheme val="minor"/>
      </rPr>
      <t>Visinsko usklađivanje postojećih poklopaca šahtova i slivničkih rešetki u zelenoj površini uz prometnicu</t>
    </r>
    <r>
      <rPr>
        <sz val="11"/>
        <color theme="1"/>
        <rFont val="Aptos Narrow"/>
        <family val="2"/>
        <charset val="238"/>
        <scheme val="minor"/>
      </rPr>
      <t xml:space="preserve">
Stavka obuhvaća usklađenje postojećih poklopaca šahtova i slivničkih rešetki u zelenoj površini uz prometnicu, prilagodbu visine podizanjem ili spuštanjem okvira pomoću betonskih prstenova ili podložnih elemenata, ponovno betoniranje i učvršćenje te završno usklađenje s projektiranom kotom uređenog terena, bankine ili zelene površine.</t>
    </r>
  </si>
  <si>
    <r>
      <rPr>
        <u/>
        <sz val="11"/>
        <color theme="1"/>
        <rFont val="Aptos Narrow"/>
        <family val="2"/>
        <scheme val="minor"/>
      </rPr>
      <t>Izvedba bitumenskog međusloja za sljepljivanje asfaltnih slojeva</t>
    </r>
    <r>
      <rPr>
        <sz val="11"/>
        <color theme="1"/>
        <rFont val="Aptos Narrow"/>
        <family val="2"/>
        <charset val="238"/>
        <scheme val="minor"/>
      </rPr>
      <t xml:space="preserve">
Sloj izrađen na bazi bitumenskih veziva treba poprskati bitumenskom emulzijom u količini od 0,15 do 0,35 kg/m², što ovisi o onečišćenosti i istrošenosti podloge. Podloga se umjesto bitumenskom emulzijom može prskati i vrućim bitumenom u količini od 0,1 do 0,2 kg/m2. Prskanje bitumenskom emulzijom ili vrućim bitumenom provodi se isključivo motornim prskalicama, koje omogućavaju jednoliku raspodjelu bitumenske emulzije po površini. Prije početka prskanja bitumenskom emulzijom, površina mora biti čista i suha. Prskanje bitumenskom emulzijom asfaltnih slojeva kolničke konstrukcije mjeri se četvornim metrima stvarno poprskane površine sukladno detaljima iz projekta i obračunava se u četvornim metrima poprskane površine. U cijeni su sadržani svi troškovi nabave materijala, prijevoz, oprema i sve ostalo što je potrebno za izvođenje radova.</t>
    </r>
  </si>
  <si>
    <r>
      <rPr>
        <u/>
        <sz val="11"/>
        <color theme="1"/>
        <rFont val="Aptos Narrow"/>
        <family val="2"/>
        <scheme val="minor"/>
      </rPr>
      <t>Postava novog prometnog znaka</t>
    </r>
    <r>
      <rPr>
        <sz val="11"/>
        <color theme="1"/>
        <rFont val="Aptos Narrow"/>
        <family val="2"/>
        <charset val="238"/>
        <scheme val="minor"/>
      </rPr>
      <t xml:space="preserve">
Dobava i ugradnja prometnog znaka B01 – Obavezno zaustavljanje (STOP), sukladno Pravilniku o prometnim znakovima, izvedba od aluminijskog lima s retroreflektirajućom folijom klase RA2 (visoke refleksije), standardnih dimenzija, uračunati sav potreban spojni i montažni materijal.
Znak se montira na postojeći ispravan stup</t>
    </r>
  </si>
  <si>
    <r>
      <rPr>
        <u/>
        <sz val="11"/>
        <color theme="1"/>
        <rFont val="Aptos Narrow"/>
        <family val="2"/>
        <scheme val="minor"/>
      </rPr>
      <t>Postava parkovnih rubnjaka</t>
    </r>
    <r>
      <rPr>
        <sz val="11"/>
        <color theme="1"/>
        <rFont val="Aptos Narrow"/>
        <family val="2"/>
        <charset val="238"/>
        <scheme val="minor"/>
      </rPr>
      <t xml:space="preserve">
Nabava, doprema i ugradnja betonskih rubnjaka dim 8x20x100cm   na prethodno izvedenu podlogu od betona. Postavljene rubnjake je potrebno fugirati. U cijenu stavke uključiti sav rad i materijal za potpuno dovršenje stavke.</t>
    </r>
  </si>
  <si>
    <r>
      <rPr>
        <u/>
        <sz val="11"/>
        <color theme="1"/>
        <rFont val="Aptos Narrow"/>
        <family val="2"/>
        <scheme val="minor"/>
      </rPr>
      <t>Postavljanje slivnika</t>
    </r>
    <r>
      <rPr>
        <sz val="11"/>
        <color theme="1"/>
        <rFont val="Aptos Narrow"/>
        <family val="2"/>
        <charset val="238"/>
        <scheme val="minor"/>
      </rPr>
      <t xml:space="preserve">
Dobava i ugradnja slivnika s lijevano-željeznom rešetkom nosivosti prema projektu, uključivo iskop jame u zemljanom terenu, izradu podložnog betonskog temelja, ugradnju tijela slivnika, izvedbu priključne cijevi odgovarajućeg profila sa svim potrebnim fazonskim komadima te izvedbu spoja na postojeći sustav odvodnje, zatrpavanje i zbijanje u slojevima, odvoz viška materijala te uređenje okolnog terena do projektiranog stanja.</t>
    </r>
  </si>
  <si>
    <r>
      <rPr>
        <u/>
        <sz val="11"/>
        <color theme="1"/>
        <rFont val="Aptos Narrow"/>
        <family val="2"/>
        <scheme val="minor"/>
      </rPr>
      <t>Izrada bankina</t>
    </r>
    <r>
      <rPr>
        <sz val="11"/>
        <color theme="1"/>
        <rFont val="Aptos Narrow"/>
        <family val="2"/>
        <charset val="238"/>
        <scheme val="minor"/>
      </rPr>
      <t xml:space="preserve">
Izrada i uređenje bankina od drobljenog kamenog materijala granulacije 16/32 mm s ispunom 0-2/12-16 mm u slojevima uz valjanje (sabijanje). Rad obuhvaća nabijanje i sabijanje vibracijskim sredstvima, u slojevima. Stupanj zbijenosti prilikom zasipavanja mora iznositi minimalno 95% prema standardnom Proctorovom ispitivanju, a modul stišljivosti 50 MN/m². Bankina se izvodi na uredno izvedenoj i preuzetoj podlozi, širine i debljine u zbijenom stanju prema postojećem stanju, a ovisno o debljini kolničke konstrukcije. Stavka obuhvaća vraćanje svih bankina u prvobitno stanje. Površina bankine mora biti do 1 cm niža od vrha ruba asfalta. 
U cijenu je uključena nabava i prijevoz potrebnog materijala, razastiranje, grubo i fino planiranje, te zbijanje do tražene zbijenosti, debljine sloja i nagiba prema postojećem stanju u dogovoru s nadzornim inžinjerom i svi potrebni strojevi za dovršenje stavke. </t>
    </r>
  </si>
  <si>
    <r>
      <rPr>
        <u/>
        <sz val="11"/>
        <color theme="1"/>
        <rFont val="Aptos Narrow"/>
        <family val="2"/>
        <scheme val="minor"/>
      </rPr>
      <t>Izrada nosivog sloja</t>
    </r>
    <r>
      <rPr>
        <sz val="11"/>
        <color theme="1"/>
        <rFont val="Aptos Narrow"/>
        <family val="2"/>
        <charset val="238"/>
        <scheme val="minor"/>
      </rPr>
      <t xml:space="preserve">
Izradi nosivog sloja može se pristupiti nakon propisno izvedene, ispitane i po nadzornom inženjeru preuzetoj posteljici. Nabava, doprema i ugradnja (strojno razastiranje,fino planiranje i zbijanje do traženog modula stišljivosti ili stupnja zbijenosti na uređenu i preuzetu podlogu) tucanika granulacije 0-64mm, u debljini najmanje 50 cm kao podloga za izvedbu prometne površine. Minimalna zbijesnot Ms= 80 MPa, a stupanj zbijenosti Sz=98%. Kote posteljice mogu odstupati najviše za ± 3 cm. Poprečni i uzdužni nagibi posteljice moraju biti prema projektu. Ravnost se mjeri uzdužno, poprečno i dijagonalno. Kameni materijal nanositi u slojevima i dobro uvaljati. Gornja površina mora biti ravna (planiranje na točnost ± 1 cm), u projektiranom padu i kompaktna.</t>
    </r>
  </si>
  <si>
    <r>
      <rPr>
        <u/>
        <sz val="11"/>
        <color theme="1"/>
        <rFont val="Aptos Narrow"/>
        <family val="2"/>
        <scheme val="minor"/>
      </rPr>
      <t>Iskop za proširenje kolničke konstrukcije</t>
    </r>
    <r>
      <rPr>
        <sz val="11"/>
        <color theme="1"/>
        <rFont val="Aptos Narrow"/>
        <family val="2"/>
        <charset val="238"/>
        <scheme val="minor"/>
      </rPr>
      <t xml:space="preserve">
Obuhvaća strojni široki iskop pomoću prikladne mehanizacije, u materijalu, "C" kategorije na mjestu proširenja kolničke konstrukcije i zamjene nosivog sloja. Iskop se obavlja prema visinskim kotama iz projekta  te propisanim nagibima. Materijala se odmah tovari na kamione i odvozi na  deponiju udaljenu do 10km. Manji dio iskopanog materijala se odlaže na privremenu deponiju i kasnije će služiti  za nasipavanje okolnog terena. Odvoz uključen u cijenu iskopa. Iskop se obavlja prema visinskim kotama iz projekta te propisanim nagibima kosina u trasi izvedbe prometnica i pločnika, srednje dubine iskopa 30cm. Široki iskop treba obavljati upotrebom odgovarajuće mehanizacije, a ručni rad treba ograničiti na neophodni minimum. Sve iskope treba urediti prema karakterističnim profilima, predviđenim kotama i nagibima iz projekta, odnosno prema zahtjevu nadzornog inženjera. Naročitu pažnju treba posvetiti iskopu oko postojećih instalacija. U cijenu stavke uključiti cijenu deponiranja, prijevoz iskopanog i utovarenog materijala do mjesta istovara (nasip ili odlagalište kojeg osigurava Naručitelj) s razastiranjem, te potrebnim osiguranjem na gradilištu i javnim prometnicama. </t>
    </r>
  </si>
  <si>
    <r>
      <rPr>
        <u/>
        <sz val="11"/>
        <color theme="1"/>
        <rFont val="Aptos Narrow"/>
        <family val="2"/>
        <scheme val="minor"/>
      </rPr>
      <t>Razbijanje, utovar i odvoz izrezanog asfalta</t>
    </r>
    <r>
      <rPr>
        <sz val="11"/>
        <color theme="1"/>
        <rFont val="Aptos Narrow"/>
        <family val="2"/>
        <charset val="238"/>
        <scheme val="minor"/>
      </rPr>
      <t xml:space="preserve">
Razbijanje, utovar i odvoz izrezanog asfalta, bez obzira na debljinu, na deponij udaljen do 10 km, uključivo trošak deponiranja. </t>
    </r>
  </si>
  <si>
    <r>
      <rPr>
        <u/>
        <sz val="11"/>
        <color theme="1"/>
        <rFont val="Aptos Narrow"/>
        <family val="2"/>
        <scheme val="minor"/>
      </rPr>
      <t>Rezanje postojećih asfaltiranih površina</t>
    </r>
    <r>
      <rPr>
        <sz val="11"/>
        <color theme="1"/>
        <rFont val="Aptos Narrow"/>
        <family val="2"/>
        <charset val="238"/>
        <scheme val="minor"/>
      </rPr>
      <t xml:space="preserve">
Rezanje asfalta na trasi rekonstrukcije, u pravcu, rotacionom pilom.</t>
    </r>
  </si>
  <si>
    <t>"STOP VLAK"</t>
  </si>
  <si>
    <r>
      <rPr>
        <b/>
        <sz val="12"/>
        <color theme="1"/>
        <rFont val="Arial"/>
        <family val="2"/>
      </rPr>
      <t>INVESTITOR:</t>
    </r>
    <r>
      <rPr>
        <sz val="12"/>
        <color theme="1"/>
        <rFont val="Arial"/>
        <family val="2"/>
      </rPr>
      <t xml:space="preserve">        </t>
    </r>
  </si>
  <si>
    <t xml:space="preserve">       </t>
  </si>
  <si>
    <t>OPĆINA VELIKO TROJSTVO, Ul. braće Radić 28</t>
  </si>
  <si>
    <t xml:space="preserve">        </t>
  </si>
  <si>
    <t>OIB: 85823514889</t>
  </si>
  <si>
    <r>
      <rPr>
        <b/>
        <sz val="12"/>
        <color theme="1"/>
        <rFont val="Arial"/>
        <family val="2"/>
      </rPr>
      <t xml:space="preserve">ZAHVAT: </t>
    </r>
    <r>
      <rPr>
        <sz val="12"/>
        <color theme="1"/>
        <rFont val="Arial"/>
        <family val="2"/>
      </rPr>
      <t xml:space="preserve">               </t>
    </r>
  </si>
  <si>
    <t xml:space="preserve">          </t>
  </si>
  <si>
    <t xml:space="preserve">LOKACIJA:  </t>
  </si>
  <si>
    <t xml:space="preserve">Veliko Trojstvo 
od kbr.59 do kbr. 99                                                                                         </t>
  </si>
  <si>
    <t>T R O Š K O V N I K</t>
  </si>
  <si>
    <t>SA PROJEKTANTSKIM CIJENAMA</t>
  </si>
  <si>
    <t>PROJEKTANT:</t>
  </si>
  <si>
    <t>Mladen Carek, mag.ing.aedif., G 4956</t>
  </si>
  <si>
    <r>
      <t xml:space="preserve">za Prostor </t>
    </r>
    <r>
      <rPr>
        <b/>
        <sz val="12"/>
        <color rgb="FF00B050"/>
        <rFont val="Arial"/>
        <family val="2"/>
      </rPr>
      <t>EKO</t>
    </r>
    <r>
      <rPr>
        <sz val="12"/>
        <color theme="1"/>
        <rFont val="Arial"/>
        <family val="2"/>
      </rPr>
      <t xml:space="preserve"> direktor:</t>
    </r>
  </si>
  <si>
    <t>Mladen Carek, mag.ing.aedif.</t>
  </si>
  <si>
    <t>Tehničko održavanje NC Veliko Trojstvo - Martinac (do pruge) - Kolodvorska ulica</t>
  </si>
  <si>
    <t>Kolodvorska ulica,</t>
  </si>
  <si>
    <t>Bjelovar,veljača 2026. godine</t>
  </si>
  <si>
    <t xml:space="preserve">REKAPITULACIJA </t>
  </si>
  <si>
    <t>A.1.</t>
  </si>
  <si>
    <t>A.2.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</si>
</sst>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28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Arial"/>
      <family val="2"/>
      <charset val="238"/>
    </font>
    <font>
      <b/>
      <sz val="12"/>
      <color rgb="FF00B050"/>
      <name val="Arial"/>
      <family val="2"/>
    </font>
    <font>
      <sz val="11"/>
      <color theme="1"/>
      <name val="Arial"/>
      <family val="2"/>
    </font>
    <font>
      <b/>
      <sz val="14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2" fillId="0" borderId="1" xfId="0" applyFont="1" applyBorder="1" applyProtection="1"/>
    <xf numFmtId="0" fontId="2" fillId="0" borderId="9" xfId="0" applyFont="1" applyBorder="1" applyAlignment="1" applyProtection="1">
      <alignment horizontal="left" wrapText="1"/>
    </xf>
    <xf numFmtId="0" fontId="2" fillId="0" borderId="9" xfId="0" applyFont="1" applyBorder="1" applyProtection="1"/>
    <xf numFmtId="164" fontId="2" fillId="0" borderId="9" xfId="0" applyNumberFormat="1" applyFont="1" applyBorder="1" applyProtection="1"/>
    <xf numFmtId="0" fontId="0" fillId="0" borderId="1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 wrapText="1"/>
    </xf>
    <xf numFmtId="0" fontId="0" fillId="0" borderId="2" xfId="0" applyBorder="1" applyProtection="1"/>
    <xf numFmtId="164" fontId="0" fillId="0" borderId="2" xfId="0" applyNumberFormat="1" applyBorder="1" applyProtection="1"/>
    <xf numFmtId="0" fontId="0" fillId="0" borderId="1" xfId="0" applyBorder="1" applyAlignment="1" applyProtection="1">
      <alignment vertical="top"/>
    </xf>
    <xf numFmtId="0" fontId="4" fillId="0" borderId="0" xfId="0" applyFont="1" applyAlignment="1" applyProtection="1">
      <alignment horizontal="left" vertical="top" wrapText="1"/>
    </xf>
    <xf numFmtId="0" fontId="0" fillId="0" borderId="0" xfId="0" applyProtection="1"/>
    <xf numFmtId="164" fontId="0" fillId="0" borderId="0" xfId="0" applyNumberFormat="1" applyProtection="1"/>
    <xf numFmtId="0" fontId="2" fillId="0" borderId="9" xfId="0" applyFont="1" applyBorder="1" applyAlignment="1" applyProtection="1">
      <alignment wrapText="1"/>
    </xf>
    <xf numFmtId="0" fontId="4" fillId="0" borderId="9" xfId="0" applyFont="1" applyBorder="1" applyAlignment="1" applyProtection="1">
      <alignment horizontal="left" vertical="top" wrapText="1"/>
    </xf>
    <xf numFmtId="0" fontId="0" fillId="0" borderId="9" xfId="0" applyBorder="1" applyProtection="1"/>
    <xf numFmtId="164" fontId="0" fillId="0" borderId="9" xfId="0" applyNumberFormat="1" applyBorder="1" applyProtection="1"/>
    <xf numFmtId="0" fontId="0" fillId="0" borderId="9" xfId="0" applyBorder="1" applyAlignment="1" applyProtection="1">
      <alignment horizontal="left" vertical="top"/>
    </xf>
    <xf numFmtId="164" fontId="2" fillId="0" borderId="1" xfId="0" applyNumberFormat="1" applyFont="1" applyBorder="1" applyProtection="1"/>
    <xf numFmtId="0" fontId="3" fillId="0" borderId="1" xfId="0" applyFont="1" applyBorder="1" applyProtection="1"/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horizontal="left" vertical="top" wrapText="1"/>
    </xf>
    <xf numFmtId="165" fontId="0" fillId="0" borderId="0" xfId="0" applyNumberFormat="1" applyProtection="1"/>
    <xf numFmtId="165" fontId="0" fillId="0" borderId="2" xfId="0" applyNumberFormat="1" applyBorder="1" applyProtection="1"/>
    <xf numFmtId="165" fontId="0" fillId="0" borderId="0" xfId="0" applyNumberFormat="1" applyProtection="1">
      <protection locked="0"/>
    </xf>
    <xf numFmtId="165" fontId="0" fillId="0" borderId="2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no" xfId="0" builtinId="0"/>
    <cellStyle name="Obično 2" xfId="1" xr:uid="{9A81C2F0-66CC-4DCC-BB9D-F36CCD5FF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57150</xdr:rowOff>
    </xdr:from>
    <xdr:to>
      <xdr:col>3</xdr:col>
      <xdr:colOff>474988</xdr:colOff>
      <xdr:row>2</xdr:row>
      <xdr:rowOff>95250</xdr:rowOff>
    </xdr:to>
    <xdr:pic>
      <xdr:nvPicPr>
        <xdr:cNvPr id="2" name="Picture 15" descr="Memorandum i racun Prostor EKO predlozak acad-Model">
          <a:extLst>
            <a:ext uri="{FF2B5EF4-FFF2-40B4-BE49-F238E27FC236}">
              <a16:creationId xmlns:a16="http://schemas.microsoft.com/office/drawing/2014/main" id="{8295AC4B-8E4B-4BAD-8586-49C6408C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" r="29465" b="14592"/>
        <a:stretch>
          <a:fillRect/>
        </a:stretch>
      </xdr:blipFill>
      <xdr:spPr bwMode="auto">
        <a:xfrm>
          <a:off x="295275" y="57150"/>
          <a:ext cx="4378877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76200</xdr:rowOff>
    </xdr:from>
    <xdr:to>
      <xdr:col>5</xdr:col>
      <xdr:colOff>25952</xdr:colOff>
      <xdr:row>2</xdr:row>
      <xdr:rowOff>114300</xdr:rowOff>
    </xdr:to>
    <xdr:pic>
      <xdr:nvPicPr>
        <xdr:cNvPr id="5" name="Picture 15" descr="Memorandum i racun Prostor EKO predlozak acad-Model">
          <a:extLst>
            <a:ext uri="{FF2B5EF4-FFF2-40B4-BE49-F238E27FC236}">
              <a16:creationId xmlns:a16="http://schemas.microsoft.com/office/drawing/2014/main" id="{C8982204-F418-4F2A-8C7A-2CB48DB7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" r="29465" b="14592"/>
        <a:stretch>
          <a:fillRect/>
        </a:stretch>
      </xdr:blipFill>
      <xdr:spPr bwMode="auto">
        <a:xfrm>
          <a:off x="838200" y="76200"/>
          <a:ext cx="4378877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19050</xdr:rowOff>
    </xdr:from>
    <xdr:to>
      <xdr:col>7</xdr:col>
      <xdr:colOff>362502</xdr:colOff>
      <xdr:row>2</xdr:row>
      <xdr:rowOff>57150</xdr:rowOff>
    </xdr:to>
    <xdr:pic>
      <xdr:nvPicPr>
        <xdr:cNvPr id="2" name="Picture 15" descr="Memorandum i racun Prostor EKO predlozak acad-Model">
          <a:extLst>
            <a:ext uri="{FF2B5EF4-FFF2-40B4-BE49-F238E27FC236}">
              <a16:creationId xmlns:a16="http://schemas.microsoft.com/office/drawing/2014/main" id="{4BE77A1C-2C40-4D3B-97B4-329DE7FB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" r="29465" b="14592"/>
        <a:stretch>
          <a:fillRect/>
        </a:stretch>
      </xdr:blipFill>
      <xdr:spPr bwMode="auto">
        <a:xfrm>
          <a:off x="876300" y="19050"/>
          <a:ext cx="4378877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21CE-6306-4E72-8F42-969BF67D1D05}">
  <sheetPr>
    <pageSetUpPr fitToPage="1"/>
  </sheetPr>
  <dimension ref="A1:I44"/>
  <sheetViews>
    <sheetView view="pageBreakPreview" zoomScale="60" zoomScaleNormal="70" workbookViewId="0">
      <selection activeCell="N39" sqref="N39"/>
    </sheetView>
  </sheetViews>
  <sheetFormatPr defaultRowHeight="15" x14ac:dyDescent="0.25"/>
  <cols>
    <col min="1" max="1" width="6.7109375" customWidth="1"/>
    <col min="2" max="2" width="48.7109375" customWidth="1"/>
    <col min="3" max="3" width="7.7109375" customWidth="1"/>
    <col min="4" max="4" width="11.7109375" customWidth="1"/>
    <col min="5" max="5" width="12.7109375" customWidth="1"/>
    <col min="6" max="6" width="14.7109375" customWidth="1"/>
  </cols>
  <sheetData>
    <row r="1" spans="1:9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23"/>
      <c r="B3" s="23"/>
      <c r="C3" s="23"/>
      <c r="D3" s="23"/>
      <c r="E3" s="23"/>
      <c r="F3" s="23"/>
      <c r="G3" s="23"/>
      <c r="H3" s="23"/>
      <c r="I3" s="23"/>
    </row>
    <row r="5" spans="1:9" ht="15.75" x14ac:dyDescent="0.25">
      <c r="A5" s="19" t="s">
        <v>66</v>
      </c>
      <c r="B5" s="19"/>
      <c r="C5" s="19"/>
      <c r="D5" s="19"/>
      <c r="E5" s="19"/>
      <c r="F5" s="19"/>
    </row>
    <row r="6" spans="1:9" x14ac:dyDescent="0.25">
      <c r="A6" s="8" t="s">
        <v>67</v>
      </c>
      <c r="B6" s="24" t="s">
        <v>68</v>
      </c>
      <c r="C6" s="24"/>
      <c r="D6" s="24"/>
      <c r="E6" s="24"/>
      <c r="F6" s="8"/>
    </row>
    <row r="7" spans="1:9" x14ac:dyDescent="0.25">
      <c r="A7" s="8" t="s">
        <v>69</v>
      </c>
      <c r="B7" s="9" t="s">
        <v>44</v>
      </c>
      <c r="C7" s="8"/>
      <c r="D7" s="8"/>
      <c r="E7" s="8"/>
      <c r="F7" s="8"/>
    </row>
    <row r="8" spans="1:9" x14ac:dyDescent="0.25">
      <c r="A8" s="8"/>
      <c r="B8" s="9" t="s">
        <v>70</v>
      </c>
      <c r="C8" s="8"/>
      <c r="D8" s="8"/>
      <c r="E8" s="8"/>
      <c r="F8" s="8"/>
    </row>
    <row r="9" spans="1:9" x14ac:dyDescent="0.25">
      <c r="A9" s="8"/>
      <c r="B9" s="9"/>
      <c r="C9" s="8"/>
      <c r="D9" s="8"/>
      <c r="E9" s="8"/>
      <c r="F9" s="8"/>
    </row>
    <row r="10" spans="1:9" x14ac:dyDescent="0.25">
      <c r="A10" s="8"/>
      <c r="B10" s="8"/>
      <c r="C10" s="8"/>
      <c r="D10" s="8"/>
      <c r="E10" s="8"/>
      <c r="F10" s="8"/>
    </row>
    <row r="11" spans="1:9" ht="15.75" x14ac:dyDescent="0.25">
      <c r="A11" s="19" t="s">
        <v>71</v>
      </c>
      <c r="B11" s="19"/>
      <c r="C11" s="19"/>
      <c r="D11" s="19"/>
      <c r="E11" s="19"/>
      <c r="F11" s="19"/>
    </row>
    <row r="12" spans="1:9" x14ac:dyDescent="0.25">
      <c r="A12" s="8"/>
      <c r="B12" s="25" t="s">
        <v>81</v>
      </c>
      <c r="C12" s="26"/>
      <c r="D12" s="26"/>
      <c r="E12" s="26"/>
      <c r="F12" s="26"/>
    </row>
    <row r="13" spans="1:9" x14ac:dyDescent="0.25">
      <c r="A13" s="19" t="s">
        <v>72</v>
      </c>
      <c r="B13" s="19"/>
      <c r="C13" s="19"/>
      <c r="D13" s="19"/>
      <c r="E13" s="19"/>
      <c r="F13" s="19"/>
    </row>
    <row r="14" spans="1:9" ht="15.75" x14ac:dyDescent="0.25">
      <c r="A14" s="20" t="s">
        <v>73</v>
      </c>
      <c r="B14" s="20"/>
      <c r="C14" s="7"/>
      <c r="D14" s="7"/>
      <c r="E14" s="7"/>
      <c r="F14" s="7"/>
    </row>
    <row r="15" spans="1:9" x14ac:dyDescent="0.25">
      <c r="A15" s="8"/>
      <c r="B15" s="9" t="s">
        <v>82</v>
      </c>
      <c r="C15" s="8"/>
      <c r="D15" s="8"/>
      <c r="E15" s="8"/>
      <c r="F15" s="8"/>
    </row>
    <row r="16" spans="1:9" x14ac:dyDescent="0.25">
      <c r="A16" s="8"/>
      <c r="B16" s="21" t="s">
        <v>74</v>
      </c>
      <c r="C16" s="21"/>
      <c r="D16" s="21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ht="15.75" x14ac:dyDescent="0.25">
      <c r="A18" s="20"/>
      <c r="B18" s="20"/>
      <c r="C18" s="8"/>
      <c r="D18" s="8"/>
      <c r="E18" s="8"/>
      <c r="F18" s="8"/>
    </row>
    <row r="19" spans="1:6" x14ac:dyDescent="0.25">
      <c r="A19" s="10"/>
      <c r="B19" s="8"/>
      <c r="C19" s="10"/>
      <c r="D19" s="10"/>
      <c r="E19" s="10"/>
      <c r="F19" s="10"/>
    </row>
    <row r="20" spans="1:6" x14ac:dyDescent="0.25">
      <c r="A20" s="10"/>
      <c r="B20" s="8"/>
      <c r="C20" s="10"/>
      <c r="D20" s="10"/>
      <c r="E20" s="10"/>
      <c r="F20" s="10"/>
    </row>
    <row r="21" spans="1:6" x14ac:dyDescent="0.25">
      <c r="A21" s="10"/>
      <c r="B21" s="8"/>
      <c r="C21" s="10"/>
      <c r="D21" s="10"/>
      <c r="E21" s="10"/>
      <c r="F21" s="10"/>
    </row>
    <row r="22" spans="1:6" x14ac:dyDescent="0.25">
      <c r="A22" s="10"/>
      <c r="B22" s="8"/>
      <c r="C22" s="10"/>
      <c r="D22" s="10"/>
      <c r="E22" s="10"/>
      <c r="F22" s="10"/>
    </row>
    <row r="24" spans="1:6" ht="35.25" x14ac:dyDescent="0.25">
      <c r="A24" s="22" t="s">
        <v>75</v>
      </c>
      <c r="B24" s="22"/>
      <c r="C24" s="22"/>
      <c r="D24" s="22"/>
      <c r="E24" s="22"/>
      <c r="F24" s="22"/>
    </row>
    <row r="25" spans="1:6" ht="23.25" x14ac:dyDescent="0.25">
      <c r="A25" s="17" t="s">
        <v>76</v>
      </c>
      <c r="B25" s="17"/>
      <c r="C25" s="17"/>
      <c r="D25" s="17"/>
      <c r="E25" s="17"/>
      <c r="F25" s="17"/>
    </row>
    <row r="26" spans="1:6" x14ac:dyDescent="0.25">
      <c r="A26" s="18"/>
      <c r="B26" s="18"/>
      <c r="C26" s="18"/>
      <c r="D26" s="18"/>
      <c r="E26" s="18"/>
      <c r="F26" s="18"/>
    </row>
    <row r="27" spans="1:6" x14ac:dyDescent="0.25">
      <c r="A27" s="18"/>
      <c r="B27" s="18"/>
      <c r="C27" s="18"/>
      <c r="D27" s="18"/>
      <c r="E27" s="18"/>
      <c r="F27" s="18"/>
    </row>
    <row r="29" spans="1:6" ht="15.75" x14ac:dyDescent="0.25">
      <c r="A29" s="11"/>
      <c r="B29" s="11"/>
      <c r="C29" s="12"/>
      <c r="D29" s="12"/>
      <c r="E29" s="12"/>
      <c r="F29" s="12"/>
    </row>
    <row r="30" spans="1:6" ht="15.75" x14ac:dyDescent="0.25">
      <c r="A30" s="15"/>
      <c r="B30" s="15"/>
      <c r="C30" s="12"/>
      <c r="D30" s="12"/>
      <c r="E30" s="12"/>
      <c r="F30" s="12"/>
    </row>
    <row r="31" spans="1:6" ht="15.75" x14ac:dyDescent="0.25">
      <c r="A31" s="15"/>
      <c r="B31" s="15"/>
      <c r="C31" s="12"/>
      <c r="D31" s="12"/>
      <c r="E31" s="12"/>
      <c r="F31" s="12"/>
    </row>
    <row r="32" spans="1:6" ht="15.75" x14ac:dyDescent="0.25">
      <c r="A32" s="11"/>
      <c r="B32" s="11"/>
      <c r="C32" s="12"/>
      <c r="D32" s="12"/>
      <c r="E32" s="12"/>
      <c r="F32" s="12"/>
    </row>
    <row r="33" spans="1:6" ht="15.75" x14ac:dyDescent="0.25">
      <c r="A33" s="15" t="s">
        <v>77</v>
      </c>
      <c r="B33" s="15"/>
      <c r="C33" s="12"/>
      <c r="D33" s="12"/>
      <c r="E33" s="12"/>
      <c r="F33" s="12"/>
    </row>
    <row r="34" spans="1:6" ht="15.75" x14ac:dyDescent="0.25">
      <c r="A34" s="15" t="s">
        <v>78</v>
      </c>
      <c r="B34" s="15"/>
      <c r="C34" s="12"/>
      <c r="D34" s="12"/>
      <c r="E34" s="12"/>
      <c r="F34" s="12"/>
    </row>
    <row r="35" spans="1:6" ht="15.75" x14ac:dyDescent="0.25">
      <c r="A35" s="11"/>
      <c r="B35" s="11"/>
      <c r="C35" s="12"/>
      <c r="D35" s="12"/>
      <c r="E35" s="12"/>
      <c r="F35" s="12"/>
    </row>
    <row r="36" spans="1:6" ht="15.75" x14ac:dyDescent="0.25">
      <c r="A36" s="11"/>
      <c r="B36" s="11"/>
      <c r="C36" s="12"/>
      <c r="D36" s="12"/>
      <c r="E36" s="12"/>
      <c r="F36" s="12"/>
    </row>
    <row r="37" spans="1:6" ht="15.75" x14ac:dyDescent="0.25">
      <c r="A37" s="12"/>
      <c r="B37" s="12"/>
      <c r="C37" s="12"/>
      <c r="D37" s="16" t="s">
        <v>79</v>
      </c>
      <c r="E37" s="16"/>
      <c r="F37" s="16"/>
    </row>
    <row r="38" spans="1:6" ht="15.75" x14ac:dyDescent="0.25">
      <c r="A38" s="12"/>
      <c r="B38" s="12"/>
      <c r="C38" s="12"/>
      <c r="D38" s="16" t="s">
        <v>80</v>
      </c>
      <c r="E38" s="16"/>
      <c r="F38" s="16"/>
    </row>
    <row r="44" spans="1:6" x14ac:dyDescent="0.25">
      <c r="A44" s="14" t="s">
        <v>83</v>
      </c>
      <c r="B44" s="14"/>
      <c r="C44" s="14"/>
      <c r="D44" s="14"/>
      <c r="E44" s="14"/>
      <c r="F44" s="14"/>
    </row>
  </sheetData>
  <mergeCells count="19">
    <mergeCell ref="A1:I3"/>
    <mergeCell ref="A5:F5"/>
    <mergeCell ref="B6:E6"/>
    <mergeCell ref="A11:F11"/>
    <mergeCell ref="B12:F12"/>
    <mergeCell ref="A13:F13"/>
    <mergeCell ref="A14:B14"/>
    <mergeCell ref="B16:D16"/>
    <mergeCell ref="A18:B18"/>
    <mergeCell ref="A24:F24"/>
    <mergeCell ref="A44:F44"/>
    <mergeCell ref="A34:B34"/>
    <mergeCell ref="D37:F37"/>
    <mergeCell ref="D38:F38"/>
    <mergeCell ref="A25:F25"/>
    <mergeCell ref="A26:F27"/>
    <mergeCell ref="A30:B30"/>
    <mergeCell ref="A31:B31"/>
    <mergeCell ref="A33:B33"/>
  </mergeCells>
  <pageMargins left="0.7" right="0.7" top="0.75" bottom="0.75" header="0.3" footer="0.3"/>
  <pageSetup paperSize="9" scale="85" fitToHeight="0" orientation="portrait" horizontalDpi="4294967293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D9B6-DF61-43C4-930A-76F1392D06D2}">
  <dimension ref="A1:U37"/>
  <sheetViews>
    <sheetView tabSelected="1" view="pageBreakPreview" topLeftCell="A7" zoomScaleNormal="100" zoomScaleSheetLayoutView="100" workbookViewId="0">
      <selection activeCell="E7" sqref="E7"/>
    </sheetView>
  </sheetViews>
  <sheetFormatPr defaultRowHeight="15" x14ac:dyDescent="0.25"/>
  <cols>
    <col min="1" max="1" width="6.7109375" customWidth="1"/>
    <col min="2" max="2" width="45.5703125" customWidth="1"/>
    <col min="3" max="3" width="5.28515625" customWidth="1"/>
    <col min="5" max="5" width="11.140625" customWidth="1"/>
    <col min="6" max="6" width="15.42578125" bestFit="1" customWidth="1"/>
    <col min="17" max="17" width="10" customWidth="1"/>
  </cols>
  <sheetData>
    <row r="1" spans="1:21" x14ac:dyDescent="0.25">
      <c r="A1" s="36"/>
      <c r="B1" s="37"/>
      <c r="C1" s="37"/>
      <c r="D1" s="37"/>
      <c r="E1" s="37"/>
      <c r="F1" s="38"/>
    </row>
    <row r="2" spans="1:21" x14ac:dyDescent="0.25">
      <c r="A2" s="39"/>
      <c r="B2" s="40"/>
      <c r="C2" s="40"/>
      <c r="D2" s="40"/>
      <c r="E2" s="40"/>
      <c r="F2" s="41"/>
    </row>
    <row r="3" spans="1:21" x14ac:dyDescent="0.25">
      <c r="A3" s="42"/>
      <c r="B3" s="43"/>
      <c r="C3" s="43"/>
      <c r="D3" s="43"/>
      <c r="E3" s="43"/>
      <c r="F3" s="44"/>
    </row>
    <row r="4" spans="1:21" x14ac:dyDescent="0.25">
      <c r="A4" s="45"/>
      <c r="B4" s="45"/>
      <c r="C4" s="45"/>
      <c r="D4" s="45"/>
      <c r="E4" s="45"/>
      <c r="F4" s="45"/>
    </row>
    <row r="5" spans="1:21" x14ac:dyDescent="0.25">
      <c r="A5" s="46"/>
      <c r="B5" s="47" t="s">
        <v>0</v>
      </c>
      <c r="C5" s="47" t="s">
        <v>1</v>
      </c>
      <c r="D5" s="47" t="s">
        <v>2</v>
      </c>
      <c r="E5" s="46" t="s">
        <v>9</v>
      </c>
      <c r="F5" s="47" t="s">
        <v>45</v>
      </c>
    </row>
    <row r="6" spans="1:21" x14ac:dyDescent="0.25">
      <c r="A6" s="48" t="s">
        <v>11</v>
      </c>
      <c r="B6" s="49" t="s">
        <v>12</v>
      </c>
      <c r="C6" s="50"/>
      <c r="D6" s="50"/>
      <c r="E6" s="50"/>
      <c r="F6" s="51">
        <f>F7+F8</f>
        <v>0</v>
      </c>
    </row>
    <row r="7" spans="1:21" ht="48" customHeight="1" x14ac:dyDescent="0.25">
      <c r="A7" s="52" t="s">
        <v>85</v>
      </c>
      <c r="B7" s="53" t="s">
        <v>64</v>
      </c>
      <c r="C7" s="54" t="s">
        <v>13</v>
      </c>
      <c r="D7" s="54">
        <v>60</v>
      </c>
      <c r="E7" s="75"/>
      <c r="F7" s="55">
        <f>D7*E7</f>
        <v>0</v>
      </c>
    </row>
    <row r="8" spans="1:21" ht="69" customHeight="1" x14ac:dyDescent="0.25">
      <c r="A8" s="56" t="s">
        <v>86</v>
      </c>
      <c r="B8" s="57" t="s">
        <v>63</v>
      </c>
      <c r="C8" s="58" t="s">
        <v>10</v>
      </c>
      <c r="D8" s="58">
        <v>300</v>
      </c>
      <c r="E8" s="74"/>
      <c r="F8" s="59">
        <f>D8*E8</f>
        <v>0</v>
      </c>
    </row>
    <row r="9" spans="1:21" x14ac:dyDescent="0.25">
      <c r="A9" s="48" t="s">
        <v>14</v>
      </c>
      <c r="B9" s="60" t="s">
        <v>15</v>
      </c>
      <c r="C9" s="50"/>
      <c r="D9" s="50"/>
      <c r="E9" s="50"/>
      <c r="F9" s="51">
        <f>F10+F11+F12+F13</f>
        <v>0</v>
      </c>
    </row>
    <row r="10" spans="1:21" ht="409.5" x14ac:dyDescent="0.25">
      <c r="A10" s="52" t="s">
        <v>16</v>
      </c>
      <c r="B10" s="53" t="s">
        <v>62</v>
      </c>
      <c r="C10" s="54" t="s">
        <v>3</v>
      </c>
      <c r="D10" s="54">
        <v>55</v>
      </c>
      <c r="E10" s="75"/>
      <c r="F10" s="55">
        <f>D10*E10</f>
        <v>0</v>
      </c>
    </row>
    <row r="11" spans="1:21" ht="282.75" customHeight="1" x14ac:dyDescent="0.25">
      <c r="A11" s="52" t="s">
        <v>17</v>
      </c>
      <c r="B11" s="61" t="s">
        <v>61</v>
      </c>
      <c r="C11" s="62" t="s">
        <v>3</v>
      </c>
      <c r="D11" s="62">
        <v>150</v>
      </c>
      <c r="E11" s="73"/>
      <c r="F11" s="63">
        <f>D11*E11</f>
        <v>0</v>
      </c>
    </row>
    <row r="12" spans="1:21" ht="330" x14ac:dyDescent="0.25">
      <c r="A12" s="64" t="s">
        <v>18</v>
      </c>
      <c r="B12" s="61" t="s">
        <v>60</v>
      </c>
      <c r="C12" s="62" t="s">
        <v>10</v>
      </c>
      <c r="D12" s="62">
        <v>285</v>
      </c>
      <c r="E12" s="73"/>
      <c r="F12" s="63">
        <f>D12*E12</f>
        <v>0</v>
      </c>
    </row>
    <row r="13" spans="1:21" ht="165" x14ac:dyDescent="0.25">
      <c r="A13" s="52" t="s">
        <v>19</v>
      </c>
      <c r="B13" s="57" t="s">
        <v>59</v>
      </c>
      <c r="C13" s="58" t="s">
        <v>4</v>
      </c>
      <c r="D13" s="58">
        <v>2</v>
      </c>
      <c r="E13" s="74"/>
      <c r="F13" s="59">
        <f>D13*E13</f>
        <v>0</v>
      </c>
      <c r="Q13" s="1"/>
      <c r="U13" s="3"/>
    </row>
    <row r="14" spans="1:21" x14ac:dyDescent="0.25">
      <c r="A14" s="48" t="s">
        <v>20</v>
      </c>
      <c r="B14" s="50" t="s">
        <v>21</v>
      </c>
      <c r="C14" s="50"/>
      <c r="D14" s="50"/>
      <c r="E14" s="50"/>
      <c r="F14" s="51">
        <f>F15+F16+F17</f>
        <v>0</v>
      </c>
      <c r="Q14" s="1"/>
    </row>
    <row r="15" spans="1:21" ht="147" customHeight="1" x14ac:dyDescent="0.25">
      <c r="A15" s="52" t="s">
        <v>22</v>
      </c>
      <c r="B15" s="53" t="s">
        <v>48</v>
      </c>
      <c r="C15" s="54" t="s">
        <v>13</v>
      </c>
      <c r="D15" s="54">
        <v>50</v>
      </c>
      <c r="E15" s="75"/>
      <c r="F15" s="55">
        <f>D15*E15</f>
        <v>0</v>
      </c>
      <c r="Q15" s="1"/>
    </row>
    <row r="16" spans="1:21" ht="101.25" customHeight="1" x14ac:dyDescent="0.25">
      <c r="A16" s="52" t="s">
        <v>23</v>
      </c>
      <c r="B16" s="53" t="s">
        <v>58</v>
      </c>
      <c r="C16" s="54" t="s">
        <v>13</v>
      </c>
      <c r="D16" s="54">
        <v>65</v>
      </c>
      <c r="E16" s="75"/>
      <c r="F16" s="55">
        <f>D16*E16</f>
        <v>0</v>
      </c>
      <c r="Q16" s="1"/>
      <c r="U16" s="3"/>
    </row>
    <row r="17" spans="1:17" ht="142.5" customHeight="1" x14ac:dyDescent="0.25">
      <c r="A17" s="52" t="s">
        <v>24</v>
      </c>
      <c r="B17" s="57" t="s">
        <v>57</v>
      </c>
      <c r="C17" s="58" t="s">
        <v>4</v>
      </c>
      <c r="D17" s="58">
        <v>1</v>
      </c>
      <c r="E17" s="74"/>
      <c r="F17" s="59">
        <f>D17*E17</f>
        <v>0</v>
      </c>
      <c r="Q17" s="2"/>
    </row>
    <row r="18" spans="1:17" ht="14.25" customHeight="1" x14ac:dyDescent="0.25">
      <c r="A18" s="48" t="s">
        <v>25</v>
      </c>
      <c r="B18" s="60" t="s">
        <v>26</v>
      </c>
      <c r="C18" s="50"/>
      <c r="D18" s="50"/>
      <c r="E18" s="50"/>
      <c r="F18" s="51">
        <f>F19+F20+F21+F22+F23</f>
        <v>0</v>
      </c>
      <c r="Q18" s="2"/>
    </row>
    <row r="19" spans="1:17" ht="315" x14ac:dyDescent="0.25">
      <c r="A19" s="52" t="s">
        <v>27</v>
      </c>
      <c r="B19" s="53" t="s">
        <v>56</v>
      </c>
      <c r="C19" s="54" t="s">
        <v>10</v>
      </c>
      <c r="D19" s="54">
        <v>675</v>
      </c>
      <c r="E19" s="75"/>
      <c r="F19" s="55">
        <f>D19*E19</f>
        <v>0</v>
      </c>
      <c r="Q19" s="2"/>
    </row>
    <row r="20" spans="1:17" ht="135.75" customHeight="1" x14ac:dyDescent="0.25">
      <c r="A20" s="52" t="s">
        <v>28</v>
      </c>
      <c r="B20" s="53" t="s">
        <v>49</v>
      </c>
      <c r="C20" s="54" t="s">
        <v>10</v>
      </c>
      <c r="D20" s="54">
        <v>505</v>
      </c>
      <c r="E20" s="75"/>
      <c r="F20" s="55">
        <f>D20*E20</f>
        <v>0</v>
      </c>
    </row>
    <row r="21" spans="1:17" ht="108" customHeight="1" x14ac:dyDescent="0.25">
      <c r="A21" s="52" t="s">
        <v>29</v>
      </c>
      <c r="B21" s="53" t="s">
        <v>50</v>
      </c>
      <c r="C21" s="54" t="s">
        <v>10</v>
      </c>
      <c r="D21" s="54">
        <v>1180</v>
      </c>
      <c r="E21" s="75"/>
      <c r="F21" s="55">
        <f>D21*E21</f>
        <v>0</v>
      </c>
    </row>
    <row r="22" spans="1:17" ht="147.75" customHeight="1" x14ac:dyDescent="0.25">
      <c r="A22" s="52" t="s">
        <v>30</v>
      </c>
      <c r="B22" s="53" t="s">
        <v>51</v>
      </c>
      <c r="C22" s="54" t="s">
        <v>13</v>
      </c>
      <c r="D22" s="54">
        <v>15</v>
      </c>
      <c r="E22" s="75"/>
      <c r="F22" s="55">
        <f>D22*E22</f>
        <v>0</v>
      </c>
    </row>
    <row r="23" spans="1:17" ht="150" x14ac:dyDescent="0.25">
      <c r="A23" s="52" t="s">
        <v>31</v>
      </c>
      <c r="B23" s="57" t="s">
        <v>52</v>
      </c>
      <c r="C23" s="58" t="s">
        <v>13</v>
      </c>
      <c r="D23" s="58">
        <v>6</v>
      </c>
      <c r="E23" s="74"/>
      <c r="F23" s="59">
        <f>D23*E23</f>
        <v>0</v>
      </c>
    </row>
    <row r="24" spans="1:17" x14ac:dyDescent="0.25">
      <c r="A24" s="48" t="s">
        <v>32</v>
      </c>
      <c r="B24" s="48" t="s">
        <v>33</v>
      </c>
      <c r="C24" s="48"/>
      <c r="D24" s="48"/>
      <c r="E24" s="48"/>
      <c r="F24" s="65">
        <f>F26+F28+F29+F31+F32+F33+F34+F35+F36+F27</f>
        <v>0</v>
      </c>
    </row>
    <row r="25" spans="1:17" x14ac:dyDescent="0.25">
      <c r="A25" s="46" t="s">
        <v>34</v>
      </c>
      <c r="B25" s="66" t="s">
        <v>35</v>
      </c>
      <c r="C25" s="46"/>
      <c r="D25" s="46"/>
      <c r="E25" s="46"/>
      <c r="F25" s="46"/>
    </row>
    <row r="26" spans="1:17" x14ac:dyDescent="0.25">
      <c r="A26" s="58"/>
      <c r="B26" s="67" t="s">
        <v>36</v>
      </c>
      <c r="C26" s="58" t="s">
        <v>13</v>
      </c>
      <c r="D26" s="58">
        <v>5.5</v>
      </c>
      <c r="E26" s="74"/>
      <c r="F26" s="59">
        <f>D26*E26</f>
        <v>0</v>
      </c>
    </row>
    <row r="27" spans="1:17" x14ac:dyDescent="0.25">
      <c r="A27" s="58"/>
      <c r="B27" s="67" t="s">
        <v>65</v>
      </c>
      <c r="C27" s="58" t="s">
        <v>4</v>
      </c>
      <c r="D27" s="58">
        <v>1</v>
      </c>
      <c r="E27" s="74"/>
      <c r="F27" s="59">
        <f>D27*E27</f>
        <v>0</v>
      </c>
    </row>
    <row r="28" spans="1:17" x14ac:dyDescent="0.25">
      <c r="A28" s="58"/>
      <c r="B28" s="67" t="s">
        <v>5</v>
      </c>
      <c r="C28" s="58" t="s">
        <v>13</v>
      </c>
      <c r="D28" s="58">
        <v>195</v>
      </c>
      <c r="E28" s="74"/>
      <c r="F28" s="59">
        <f>D28*E28</f>
        <v>0</v>
      </c>
    </row>
    <row r="29" spans="1:17" x14ac:dyDescent="0.25">
      <c r="A29" s="58"/>
      <c r="B29" s="58" t="s">
        <v>6</v>
      </c>
      <c r="C29" s="58" t="s">
        <v>4</v>
      </c>
      <c r="D29" s="58">
        <v>1</v>
      </c>
      <c r="E29" s="74"/>
      <c r="F29" s="59">
        <f>D29*E29</f>
        <v>0</v>
      </c>
    </row>
    <row r="30" spans="1:17" ht="60" x14ac:dyDescent="0.25">
      <c r="A30" s="52" t="s">
        <v>37</v>
      </c>
      <c r="B30" s="68" t="s">
        <v>53</v>
      </c>
      <c r="C30" s="46"/>
      <c r="D30" s="46"/>
      <c r="E30" s="46"/>
      <c r="F30" s="46"/>
    </row>
    <row r="31" spans="1:17" x14ac:dyDescent="0.25">
      <c r="A31" s="58"/>
      <c r="B31" s="58" t="s">
        <v>38</v>
      </c>
      <c r="C31" s="58" t="s">
        <v>10</v>
      </c>
      <c r="D31" s="58">
        <v>10</v>
      </c>
      <c r="E31" s="71"/>
      <c r="F31" s="69">
        <f t="shared" ref="F31:F36" si="0">D31*E31</f>
        <v>0</v>
      </c>
    </row>
    <row r="32" spans="1:17" x14ac:dyDescent="0.25">
      <c r="A32" s="58"/>
      <c r="B32" s="58" t="s">
        <v>7</v>
      </c>
      <c r="C32" s="58" t="s">
        <v>10</v>
      </c>
      <c r="D32" s="58">
        <v>33</v>
      </c>
      <c r="E32" s="71"/>
      <c r="F32" s="69">
        <f t="shared" si="0"/>
        <v>0</v>
      </c>
    </row>
    <row r="33" spans="1:6" x14ac:dyDescent="0.25">
      <c r="A33" s="58"/>
      <c r="B33" s="58" t="s">
        <v>8</v>
      </c>
      <c r="C33" s="58" t="s">
        <v>10</v>
      </c>
      <c r="D33" s="58">
        <v>60</v>
      </c>
      <c r="E33" s="71"/>
      <c r="F33" s="69">
        <f t="shared" si="0"/>
        <v>0</v>
      </c>
    </row>
    <row r="34" spans="1:6" x14ac:dyDescent="0.25">
      <c r="A34" s="58"/>
      <c r="B34" s="54" t="s">
        <v>39</v>
      </c>
      <c r="C34" s="54" t="s">
        <v>10</v>
      </c>
      <c r="D34" s="54">
        <v>18</v>
      </c>
      <c r="E34" s="72"/>
      <c r="F34" s="70">
        <f t="shared" si="0"/>
        <v>0</v>
      </c>
    </row>
    <row r="35" spans="1:6" ht="240" customHeight="1" x14ac:dyDescent="0.25">
      <c r="A35" s="52" t="s">
        <v>46</v>
      </c>
      <c r="B35" s="61" t="s">
        <v>54</v>
      </c>
      <c r="C35" s="62" t="s">
        <v>13</v>
      </c>
      <c r="D35" s="62">
        <v>57</v>
      </c>
      <c r="E35" s="73"/>
      <c r="F35" s="63">
        <f t="shared" si="0"/>
        <v>0</v>
      </c>
    </row>
    <row r="36" spans="1:6" ht="165" x14ac:dyDescent="0.25">
      <c r="A36" s="64" t="s">
        <v>47</v>
      </c>
      <c r="B36" s="61" t="s">
        <v>55</v>
      </c>
      <c r="C36" s="62" t="s">
        <v>4</v>
      </c>
      <c r="D36" s="62">
        <v>2</v>
      </c>
      <c r="E36" s="73"/>
      <c r="F36" s="63">
        <f t="shared" si="0"/>
        <v>0</v>
      </c>
    </row>
    <row r="37" spans="1:6" x14ac:dyDescent="0.25">
      <c r="B37" s="1"/>
    </row>
  </sheetData>
  <sheetProtection algorithmName="SHA-512" hashValue="yOkDom0jK9gvG6SeGmnoI5L9FB3waV+5sT0q9r8mUjemomELbJ9vGPU9Zqu1xTNAtHyEL7a/g4BzWG5LPSSqlA==" saltValue="WFfW09TfwNnATOu6Ef1pEQ==" spinCount="100000" sheet="1" objects="1" scenarios="1" selectLockedCells="1"/>
  <mergeCells count="1">
    <mergeCell ref="A1:F3"/>
  </mergeCells>
  <pageMargins left="0.7" right="0.7" top="0.75" bottom="0.75" header="0.3" footer="0.3"/>
  <pageSetup paperSize="9" scale="93" orientation="portrait" r:id="rId1"/>
  <rowBreaks count="3" manualBreakCount="3">
    <brk id="17" max="16383" man="1"/>
    <brk id="21" max="16383" man="1"/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50C2-422B-49F9-B667-2868BA598BF8}">
  <dimension ref="A1:H15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2.7109375" customWidth="1"/>
    <col min="2" max="2" width="2.85546875" bestFit="1" customWidth="1"/>
    <col min="3" max="3" width="19.85546875" customWidth="1"/>
    <col min="4" max="4" width="14.85546875" customWidth="1"/>
    <col min="7" max="7" width="7.28515625" customWidth="1"/>
  </cols>
  <sheetData>
    <row r="1" spans="1:8" x14ac:dyDescent="0.25">
      <c r="A1" s="27"/>
      <c r="B1" s="28"/>
      <c r="C1" s="28"/>
      <c r="D1" s="28"/>
      <c r="E1" s="28"/>
      <c r="F1" s="28"/>
      <c r="G1" s="28"/>
      <c r="H1" s="29"/>
    </row>
    <row r="2" spans="1:8" x14ac:dyDescent="0.25">
      <c r="A2" s="30"/>
      <c r="B2" s="23"/>
      <c r="C2" s="23"/>
      <c r="D2" s="23"/>
      <c r="E2" s="23"/>
      <c r="F2" s="23"/>
      <c r="G2" s="23"/>
      <c r="H2" s="31"/>
    </row>
    <row r="3" spans="1:8" x14ac:dyDescent="0.25">
      <c r="A3" s="32"/>
      <c r="B3" s="33"/>
      <c r="C3" s="33"/>
      <c r="D3" s="33"/>
      <c r="E3" s="33"/>
      <c r="F3" s="33"/>
      <c r="G3" s="33"/>
      <c r="H3" s="3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ht="18.75" thickBot="1" x14ac:dyDescent="0.3">
      <c r="A5" s="4"/>
      <c r="B5" s="4"/>
      <c r="C5" s="35" t="s">
        <v>84</v>
      </c>
      <c r="D5" s="35"/>
      <c r="E5" s="35"/>
      <c r="F5" s="35"/>
      <c r="G5" s="4"/>
      <c r="H5" s="4"/>
    </row>
    <row r="6" spans="1:8" ht="8.25" customHeight="1" thickTop="1" x14ac:dyDescent="0.25">
      <c r="A6" s="4"/>
      <c r="B6" s="4"/>
      <c r="C6" s="13"/>
      <c r="D6" s="13"/>
      <c r="E6" s="13"/>
      <c r="F6" s="13"/>
      <c r="G6" s="4"/>
      <c r="H6" s="4"/>
    </row>
    <row r="7" spans="1:8" x14ac:dyDescent="0.25">
      <c r="B7" s="5" t="s">
        <v>11</v>
      </c>
      <c r="C7" s="5" t="s">
        <v>12</v>
      </c>
      <c r="D7" s="6">
        <f>Troškovnik!$F$6</f>
        <v>0</v>
      </c>
    </row>
    <row r="8" spans="1:8" x14ac:dyDescent="0.25">
      <c r="B8" s="5" t="s">
        <v>40</v>
      </c>
      <c r="C8" s="5" t="s">
        <v>15</v>
      </c>
      <c r="D8" s="6">
        <f>Troškovnik!$F$9</f>
        <v>0</v>
      </c>
    </row>
    <row r="9" spans="1:8" x14ac:dyDescent="0.25">
      <c r="B9" s="5" t="s">
        <v>20</v>
      </c>
      <c r="C9" s="5" t="s">
        <v>21</v>
      </c>
      <c r="D9" s="6">
        <f>Troškovnik!F14</f>
        <v>0</v>
      </c>
    </row>
    <row r="10" spans="1:8" x14ac:dyDescent="0.25">
      <c r="B10" s="5" t="s">
        <v>25</v>
      </c>
      <c r="C10" s="5" t="s">
        <v>26</v>
      </c>
      <c r="D10" s="6">
        <f>Troškovnik!F18</f>
        <v>0</v>
      </c>
    </row>
    <row r="11" spans="1:8" x14ac:dyDescent="0.25">
      <c r="B11" s="5" t="s">
        <v>32</v>
      </c>
      <c r="C11" s="5" t="s">
        <v>33</v>
      </c>
      <c r="D11" s="6">
        <f>Troškovnik!F24</f>
        <v>0</v>
      </c>
    </row>
    <row r="13" spans="1:8" x14ac:dyDescent="0.25">
      <c r="C13" s="5" t="s">
        <v>41</v>
      </c>
      <c r="D13" s="6">
        <f>D7+D8+D9+D10+D11</f>
        <v>0</v>
      </c>
    </row>
    <row r="14" spans="1:8" x14ac:dyDescent="0.25">
      <c r="C14" s="5" t="s">
        <v>42</v>
      </c>
      <c r="D14" s="6">
        <f>0.25*D13</f>
        <v>0</v>
      </c>
    </row>
    <row r="15" spans="1:8" x14ac:dyDescent="0.25">
      <c r="C15" s="5" t="s">
        <v>43</v>
      </c>
      <c r="D15" s="6">
        <f>D13+D14</f>
        <v>0</v>
      </c>
    </row>
  </sheetData>
  <sheetProtection algorithmName="SHA-512" hashValue="3yyrHj5oUnuUO+vKgrLu2Aks1ci1YCCLpsD6kuGBGtVsPBbB1kp/DDsILb0xv5lORmoHbZeIuH3Nqq57f7QOHw==" saltValue="bD0GyM+FpMUr8DOQHH9bHg==" spinCount="100000" sheet="1" objects="1" scenarios="1" selectLockedCells="1"/>
  <mergeCells count="2">
    <mergeCell ref="C5:F5"/>
    <mergeCell ref="A1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Naslovna</vt:lpstr>
      <vt:lpstr>Troškovnik</vt:lpstr>
      <vt:lpstr>Rekapitulacija</vt:lpstr>
      <vt:lpstr>Naslovna!Podrucje_ispisa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office_ProstorEKO5</dc:creator>
  <cp:lastModifiedBy>Veliko Trojstvo</cp:lastModifiedBy>
  <cp:lastPrinted>2026-02-19T11:59:22Z</cp:lastPrinted>
  <dcterms:created xsi:type="dcterms:W3CDTF">2025-12-11T07:06:33Z</dcterms:created>
  <dcterms:modified xsi:type="dcterms:W3CDTF">2026-02-20T12:40:51Z</dcterms:modified>
</cp:coreProperties>
</file>